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A7A3353B-253C-4CEA-B1AC-35F6C4B11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F26" i="1"/>
  <c r="M20" i="1" l="1"/>
  <c r="M21" i="1"/>
  <c r="N30" i="1"/>
  <c r="M30" i="1"/>
  <c r="L30" i="1"/>
  <c r="E30" i="1"/>
  <c r="N29" i="1"/>
  <c r="M29" i="1"/>
  <c r="L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N27" i="1"/>
  <c r="M27" i="1"/>
  <c r="L27" i="1"/>
  <c r="E27" i="1"/>
  <c r="N26" i="1"/>
  <c r="M26" i="1"/>
  <c r="L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N24" i="1"/>
  <c r="M24" i="1"/>
  <c r="L24" i="1"/>
  <c r="E24" i="1"/>
  <c r="N23" i="1"/>
  <c r="M23" i="1"/>
  <c r="L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N21" i="1"/>
  <c r="L21" i="1"/>
  <c r="E21" i="1"/>
  <c r="N20" i="1"/>
  <c r="L20" i="1"/>
  <c r="E20" i="1"/>
  <c r="N19" i="1"/>
  <c r="M19" i="1"/>
  <c r="L19" i="1"/>
  <c r="E19" i="1"/>
  <c r="N18" i="1"/>
  <c r="M18" i="1"/>
  <c r="L18" i="1"/>
  <c r="E18" i="1"/>
  <c r="N17" i="1"/>
  <c r="M17" i="1"/>
  <c r="L17" i="1"/>
  <c r="E17" i="1"/>
  <c r="N16" i="1"/>
  <c r="M16" i="1"/>
  <c r="L16" i="1"/>
  <c r="E16" i="1"/>
  <c r="T15" i="1"/>
  <c r="T34" i="1" s="1"/>
  <c r="S15" i="1"/>
  <c r="S34" i="1" s="1"/>
  <c r="R15" i="1"/>
  <c r="R34" i="1" s="1"/>
  <c r="Q15" i="1"/>
  <c r="Q34" i="1" s="1"/>
  <c r="P15" i="1"/>
  <c r="P34" i="1" s="1"/>
  <c r="O15" i="1"/>
  <c r="O34" i="1" s="1"/>
  <c r="N15" i="1"/>
  <c r="N34" i="1" s="1"/>
  <c r="M15" i="1"/>
  <c r="M34" i="1" s="1"/>
  <c r="L15" i="1"/>
  <c r="L34" i="1" s="1"/>
  <c r="K15" i="1"/>
  <c r="K34" i="1" s="1"/>
  <c r="J15" i="1"/>
  <c r="J34" i="1" s="1"/>
  <c r="I15" i="1"/>
  <c r="I34" i="1" s="1"/>
  <c r="H15" i="1"/>
  <c r="H34" i="1" s="1"/>
  <c r="G15" i="1"/>
  <c r="G34" i="1" s="1"/>
  <c r="F15" i="1"/>
  <c r="F34" i="1" s="1"/>
  <c r="E15" i="1"/>
  <c r="E34" i="1" s="1"/>
  <c r="N14" i="1"/>
  <c r="M14" i="1"/>
  <c r="L14" i="1"/>
  <c r="E14" i="1"/>
  <c r="N13" i="1"/>
  <c r="M13" i="1"/>
  <c r="L13" i="1"/>
  <c r="E13" i="1"/>
  <c r="N12" i="1"/>
  <c r="M12" i="1"/>
  <c r="L12" i="1"/>
  <c r="E12" i="1"/>
  <c r="T11" i="1"/>
  <c r="T33" i="1" s="1"/>
  <c r="S11" i="1"/>
  <c r="S33" i="1" s="1"/>
  <c r="R11" i="1"/>
  <c r="R33" i="1" s="1"/>
  <c r="Q11" i="1"/>
  <c r="Q33" i="1" s="1"/>
  <c r="P11" i="1"/>
  <c r="P33" i="1" s="1"/>
  <c r="O11" i="1"/>
  <c r="O33" i="1" s="1"/>
  <c r="N11" i="1"/>
  <c r="N33" i="1" s="1"/>
  <c r="M11" i="1"/>
  <c r="M33" i="1" s="1"/>
  <c r="L11" i="1"/>
  <c r="L33" i="1" s="1"/>
  <c r="K11" i="1"/>
  <c r="K33" i="1" s="1"/>
  <c r="J11" i="1"/>
  <c r="J33" i="1" s="1"/>
  <c r="I11" i="1"/>
  <c r="I33" i="1" s="1"/>
  <c r="H11" i="1"/>
  <c r="H33" i="1" s="1"/>
  <c r="G11" i="1"/>
  <c r="G33" i="1" s="1"/>
  <c r="F11" i="1"/>
  <c r="F33" i="1" s="1"/>
  <c r="E11" i="1"/>
  <c r="E33" i="1" s="1"/>
  <c r="N10" i="1"/>
  <c r="M10" i="1"/>
  <c r="L10" i="1"/>
  <c r="E10" i="1"/>
  <c r="N9" i="1"/>
  <c r="M9" i="1"/>
  <c r="L9" i="1"/>
  <c r="E9" i="1"/>
  <c r="N8" i="1"/>
  <c r="M8" i="1"/>
  <c r="L8" i="1"/>
  <c r="E8" i="1"/>
  <c r="T7" i="1"/>
  <c r="T32" i="1" s="1"/>
  <c r="T31" i="1" s="1"/>
  <c r="S7" i="1"/>
  <c r="S32" i="1" s="1"/>
  <c r="S31" i="1" s="1"/>
  <c r="R7" i="1"/>
  <c r="R32" i="1" s="1"/>
  <c r="R31" i="1" s="1"/>
  <c r="Q7" i="1"/>
  <c r="Q32" i="1" s="1"/>
  <c r="Q31" i="1" s="1"/>
  <c r="P7" i="1"/>
  <c r="P32" i="1" s="1"/>
  <c r="P31" i="1" s="1"/>
  <c r="O7" i="1"/>
  <c r="O32" i="1" s="1"/>
  <c r="O31" i="1" s="1"/>
  <c r="N7" i="1"/>
  <c r="N32" i="1" s="1"/>
  <c r="N31" i="1" s="1"/>
  <c r="M7" i="1"/>
  <c r="M32" i="1" s="1"/>
  <c r="M31" i="1" s="1"/>
  <c r="L7" i="1"/>
  <c r="L32" i="1" s="1"/>
  <c r="L31" i="1" s="1"/>
  <c r="K7" i="1"/>
  <c r="K32" i="1" s="1"/>
  <c r="K31" i="1" s="1"/>
  <c r="J7" i="1"/>
  <c r="J32" i="1" s="1"/>
  <c r="J31" i="1" s="1"/>
  <c r="I7" i="1"/>
  <c r="I32" i="1" s="1"/>
  <c r="I31" i="1" s="1"/>
  <c r="H7" i="1"/>
  <c r="H32" i="1" s="1"/>
  <c r="H31" i="1" s="1"/>
  <c r="G7" i="1"/>
  <c r="G32" i="1" s="1"/>
  <c r="G31" i="1" s="1"/>
  <c r="F7" i="1"/>
  <c r="F32" i="1" s="1"/>
  <c r="F31" i="1" s="1"/>
  <c r="E7" i="1"/>
  <c r="E32" i="1" s="1"/>
  <c r="E31" i="1" s="1"/>
</calcChain>
</file>

<file path=xl/sharedStrings.xml><?xml version="1.0" encoding="utf-8"?>
<sst xmlns="http://schemas.openxmlformats.org/spreadsheetml/2006/main" count="131" uniqueCount="67">
  <si>
    <t xml:space="preserve">Տ Ե Ղ Ե Կ Ա Ն Ք </t>
  </si>
  <si>
    <t>N ը/կ</t>
  </si>
  <si>
    <t>Պատվիրատուի անվանումը</t>
  </si>
  <si>
    <t>Գնման ձևը</t>
  </si>
  <si>
    <t>Գնման  առարկաների անվանումները</t>
  </si>
  <si>
    <t>Գնման հայտով գնումների նախահաշվային արժեքը ընդհանուր (հազ.ՀՀ դրամ)</t>
  </si>
  <si>
    <t>Գնման հայտով գնումների նախահաշվային արժեքը ընթացիկ տարվա համար (հազ.ՀՀ դրամ)</t>
  </si>
  <si>
    <t>Ամփոփված և կայացած գնումների նախահաշվային արժեքները (հազ.ՀՀ դրամ)</t>
  </si>
  <si>
    <t>Չկայացած գնումների նախահաշվային արժեքները (հազ.ՀՀ դրամ)</t>
  </si>
  <si>
    <t>Չամփոփված (ընթացքում) գնումների նախահաշվային արժեքները (հազ.ՀՀ դրամ)</t>
  </si>
  <si>
    <t>Կնքված պայմանագրերի գումարը ընդհանուր  (հազ.ՀՀ դրամ)</t>
  </si>
  <si>
    <t>Կնքված պայմանագրերի գումարը ընթացիկ տարվա համար  (հազ.ՀՀ դրամ)</t>
  </si>
  <si>
    <t>Ընդհանուր կայացած գնումների արդյունքում հաշվարկային տնտեսում (հազ.ՀՀ դրամ)</t>
  </si>
  <si>
    <t>Ընթացիկ տարվա համար կայացած գնումների արդյունքում հաշվարկային տնտեսում  (հազ.ՀՀ դրամ)</t>
  </si>
  <si>
    <t>Ընդհանուր կազմա-կերպված գնումների թվաքանակը (հատ)</t>
  </si>
  <si>
    <t>Ամփոփված և կայացած գնումների թվաքանակը (հատ)</t>
  </si>
  <si>
    <t>Չկայացած գնումների թվաքանակը (հատ)</t>
  </si>
  <si>
    <t>Չամփոփ-ված (ընթացքում) գնումների թվաքանակը (հատ)</t>
  </si>
  <si>
    <t>Գնման ընթացա-կարգերի մասնակիցների թվաքանակը (հատ)</t>
  </si>
  <si>
    <t>Մերժված մասնակից-ների թվաքանակը (հատ)</t>
  </si>
  <si>
    <t>Գնման գործընթացմերին հետագա մասակցությունից հրաժարվողների թվաքանակը(հատ)</t>
  </si>
  <si>
    <t>5=7+8+9</t>
  </si>
  <si>
    <t>12=7-10</t>
  </si>
  <si>
    <t>13=6-11-8-9</t>
  </si>
  <si>
    <t>14=15+16+17</t>
  </si>
  <si>
    <t>Մրցույթ, այդ թվում՝</t>
  </si>
  <si>
    <t>Աշխատանքներ</t>
  </si>
  <si>
    <t>1.1.1</t>
  </si>
  <si>
    <t>Բաց մրցույթ</t>
  </si>
  <si>
    <t>1.1.2</t>
  </si>
  <si>
    <t>Հրատապ բաց մրցույթ</t>
  </si>
  <si>
    <t>1.1.3</t>
  </si>
  <si>
    <t>Երկփուլ մրցույթ</t>
  </si>
  <si>
    <t>Ապրանքներ</t>
  </si>
  <si>
    <t>1.2.1</t>
  </si>
  <si>
    <t>1.2.2</t>
  </si>
  <si>
    <t>1.2.3</t>
  </si>
  <si>
    <t>Ծառայություններ</t>
  </si>
  <si>
    <t>1.3.1</t>
  </si>
  <si>
    <t>1.3.2</t>
  </si>
  <si>
    <t>1.3.3</t>
  </si>
  <si>
    <t>Գնանշման հարցում</t>
  </si>
  <si>
    <t>Մեկ անձ, այդ թվում</t>
  </si>
  <si>
    <t>3.1.1</t>
  </si>
  <si>
    <t>*Մեկ անձից գնում</t>
  </si>
  <si>
    <t>3.1.2</t>
  </si>
  <si>
    <t>**Մեկ անձից գնում</t>
  </si>
  <si>
    <t>3.2.1</t>
  </si>
  <si>
    <t>3.2.2</t>
  </si>
  <si>
    <t>3.3.1</t>
  </si>
  <si>
    <t>3.3.2</t>
  </si>
  <si>
    <t>Ընդամենը, այդ թվում`</t>
  </si>
  <si>
    <t>ա</t>
  </si>
  <si>
    <t>բ</t>
  </si>
  <si>
    <t>գ</t>
  </si>
  <si>
    <t xml:space="preserve">                </t>
  </si>
  <si>
    <t xml:space="preserve"> ՀՀ կրթության, գիտության, մշակույթի և սպորտի նախարարության՝    
հեռ.՝010-599-656</t>
  </si>
  <si>
    <t>ԾԱՆՈԹՈՒԹՅՈՒՆ</t>
  </si>
  <si>
    <r>
      <t xml:space="preserve">                </t>
    </r>
    <r>
      <rPr>
        <b/>
        <sz val="11"/>
        <color indexed="8"/>
        <rFont val="GHEA Grapalat"/>
        <family val="3"/>
      </rPr>
      <t>1.</t>
    </r>
    <r>
      <rPr>
        <sz val="11"/>
        <color indexed="8"/>
        <rFont val="GHEA Grapalat"/>
        <family val="3"/>
      </rPr>
      <t xml:space="preserve"> «Ընդհանուր կազմակերպված գնումների թվաքանակը (հատ)» սյունակում լրացվում է հաշվետու ժամանակահատվածում կազմակերպված գնման ընթացակարգերի չափաբաժինների գումարային թվաքանակը, օր. եթե կազմակերպվել է յուրաքանչյուրը 4 չափաբաժնից բաղկացած թվով 3 ընթացակարգ, ապա 14-րդ սյունակում լրացվում է «12» թիվը: Ընդ որում, եթե գնման ընթացակարգը չի կազմակերպվում չափաբաժիններով, ապա տվյալ ընթացակարգը հաշվառվում է որպես 1 չափաբաժնից բաղկացած ընթացակարգ:</t>
    </r>
  </si>
  <si>
    <r>
      <t xml:space="preserve">                2</t>
    </r>
    <r>
      <rPr>
        <sz val="11"/>
        <color indexed="8"/>
        <rFont val="GHEA Grapalat"/>
        <family val="3"/>
      </rPr>
      <t>.«Կայացած գնումների թվաքանակը (հատ)» սյունակում լրացվում է կայացած գնման ընթացակարգերի չափաբաժինների գումարային թվաքանակը:</t>
    </r>
  </si>
  <si>
    <r>
      <t xml:space="preserve">                </t>
    </r>
    <r>
      <rPr>
        <b/>
        <sz val="11"/>
        <color indexed="8"/>
        <rFont val="GHEA Grapalat"/>
        <family val="3"/>
      </rPr>
      <t>3.</t>
    </r>
    <r>
      <rPr>
        <sz val="11"/>
        <color indexed="8"/>
        <rFont val="GHEA Grapalat"/>
        <family val="3"/>
      </rPr>
      <t>«Չկայացած գնումների թվաքանակը (հատ)» սյունակում լրացվում է չկայացած գնման ընթացակարգերի չափաբաժինների գումարային թվաքանակը:</t>
    </r>
  </si>
  <si>
    <r>
      <t xml:space="preserve">                </t>
    </r>
    <r>
      <rPr>
        <b/>
        <sz val="11"/>
        <color indexed="8"/>
        <rFont val="GHEA Grapalat"/>
        <family val="3"/>
      </rPr>
      <t>4</t>
    </r>
    <r>
      <rPr>
        <sz val="11"/>
        <color indexed="8"/>
        <rFont val="GHEA Grapalat"/>
        <family val="3"/>
      </rPr>
      <t xml:space="preserve">.«Չամփոփված (ընթացքում) գնումների թվաքանակը (հատ)» սյունակում լրացվում է չամփոփված գնման ընթացակարգերի չափաբաժինների գումարային թվաքանակը:              </t>
    </r>
  </si>
  <si>
    <r>
      <t xml:space="preserve">                </t>
    </r>
    <r>
      <rPr>
        <b/>
        <sz val="11"/>
        <color indexed="8"/>
        <rFont val="GHEA Grapalat"/>
        <family val="3"/>
      </rPr>
      <t>5.</t>
    </r>
    <r>
      <rPr>
        <sz val="11"/>
        <color indexed="8"/>
        <rFont val="GHEA Grapalat"/>
        <family val="3"/>
      </rPr>
      <t xml:space="preserve">«Մերժված մասնակիցների թվաքանակը սյունակում լրացվում է կազմակերպված գնման ընթացակարգերի շրջանակներում յուրաքանչյուր չափաբաժնի մասով մերժված մասնակիցների գումարային թվաքանակը: </t>
    </r>
  </si>
  <si>
    <r>
      <t xml:space="preserve">                </t>
    </r>
    <r>
      <rPr>
        <b/>
        <sz val="11"/>
        <color indexed="8"/>
        <rFont val="GHEA Grapalat"/>
        <family val="3"/>
      </rPr>
      <t>6.</t>
    </r>
    <r>
      <rPr>
        <sz val="11"/>
        <color indexed="8"/>
        <rFont val="GHEA Grapalat"/>
        <family val="3"/>
      </rPr>
      <t>«Գնման գործընթացներին հետագա մասնակցությունից հրաժարվողների թվաքանակը սյունակը լրացվում է կազմակերպված գնման ընթացակարգերի շրջանակներում յուրաքանչյուր չափաբաժնի մասով գնման գործընթացի հետագա մասնակցությունից հրաժարված մասնակիցների գումարային թվաքանակը:</t>
    </r>
  </si>
  <si>
    <r>
      <t xml:space="preserve">               </t>
    </r>
    <r>
      <rPr>
        <b/>
        <sz val="11"/>
        <color indexed="8"/>
        <rFont val="GHEA Grapalat"/>
        <family val="3"/>
      </rPr>
      <t>7</t>
    </r>
    <r>
      <rPr>
        <sz val="11"/>
        <color indexed="8"/>
        <rFont val="GHEA Grapalat"/>
        <family val="3"/>
      </rPr>
      <t>. 3.1.1, 3.2.1 և 3.3.1 տողերում՝ (*) նշանի դեպքում  լրացվում է միայն  ՀՀ կառավարության 04/05/2017թ. թիվ 526-Ն որոշմամբ հաստատված «Գնումների գործընթացի կազմակերպման կարգի» 23-րդ կետի 4-րդ ենթակետով սահմանված ցանկում ընդգրկված  համապատասխանաբար ապրանքների, աշխատանքների և ծառայությունների գնումների վերաբերյալ տեղեկատվությունը(ընդ որում, ցանկում ներառված էլեկրտաէներգիայի մատակարարման, գազամատակարարման, ջրամատակարարման և փոստային ծառայությունների վերաբերյալ նախահաշվային արժեքին  և կնքված պայմանագրի գումարին վերաբերող տվյալները լրացնել ըստ փաստացի ծախսի), իսկ 3.1.2, 3.2.2 և 3.3.2 տողերում  (**) նշանի դեպքում  լրացվում է մեկ անձից գնում կատարելու ընթացակարգերով իրականացված գնումների վերաբերյալ տեղեկատվությունը` բացառությամբ  ՀՀ կառավարության 04/05/2017թ. թիվ 526-Ն որոշմամբ հաստատված «Գնումների գործընթացի կազմակերպման կարգի» 23-րդ կետի 4-րդ ենթակետով սահմանված ցանկում ընդգրկված ապրանքների, աշխատանքների և ծառայությունների գնումների:</t>
    </r>
  </si>
  <si>
    <t>&lt;&lt;Հայաստանի պետական տնտեսագիտական համալսարան &gt;&gt; ՊՈԱԿ</t>
  </si>
  <si>
    <t>2022 թվականի 1-ին եռամսյակի հաշվետվություն  գնումների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</si>
</sst>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GHEA Grapalat"/>
      <family val="3"/>
    </font>
    <font>
      <sz val="10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b/>
      <sz val="10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19" workbookViewId="0">
      <selection activeCell="T30" sqref="T30"/>
    </sheetView>
  </sheetViews>
  <sheetFormatPr defaultRowHeight="14.25" x14ac:dyDescent="0.2"/>
  <cols>
    <col min="5" max="5" width="11.625" bestFit="1" customWidth="1"/>
    <col min="6" max="6" width="12.875" bestFit="1" customWidth="1"/>
    <col min="7" max="7" width="12.625" bestFit="1" customWidth="1"/>
    <col min="8" max="8" width="10.75" customWidth="1"/>
    <col min="10" max="11" width="12.625" bestFit="1" customWidth="1"/>
    <col min="12" max="12" width="10.125" bestFit="1" customWidth="1"/>
    <col min="13" max="13" width="10.125" customWidth="1"/>
  </cols>
  <sheetData>
    <row r="1" spans="1:20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1:20" ht="162" x14ac:dyDescent="0.2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</row>
    <row r="6" spans="1:20" ht="27" x14ac:dyDescent="0.2">
      <c r="A6" s="13">
        <v>1</v>
      </c>
      <c r="B6" s="13">
        <v>2</v>
      </c>
      <c r="C6" s="13">
        <v>3</v>
      </c>
      <c r="D6" s="13">
        <v>4</v>
      </c>
      <c r="E6" s="13" t="s">
        <v>21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 t="s">
        <v>22</v>
      </c>
      <c r="M6" s="13" t="s">
        <v>23</v>
      </c>
      <c r="N6" s="14" t="s">
        <v>24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</row>
    <row r="7" spans="1:20" ht="121.5" x14ac:dyDescent="0.2">
      <c r="A7" s="15">
        <v>1.1000000000000001</v>
      </c>
      <c r="B7" s="16" t="s">
        <v>65</v>
      </c>
      <c r="C7" s="17" t="s">
        <v>25</v>
      </c>
      <c r="D7" s="18" t="s">
        <v>26</v>
      </c>
      <c r="E7" s="19">
        <f>E8+E9+E10</f>
        <v>0</v>
      </c>
      <c r="F7" s="19">
        <f t="shared" ref="F7:T7" si="0">F8+F9+F10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</row>
    <row r="8" spans="1:20" ht="121.5" x14ac:dyDescent="0.2">
      <c r="A8" s="21" t="s">
        <v>27</v>
      </c>
      <c r="B8" s="38" t="s">
        <v>65</v>
      </c>
      <c r="C8" s="22" t="s">
        <v>28</v>
      </c>
      <c r="D8" s="23" t="s">
        <v>26</v>
      </c>
      <c r="E8" s="24">
        <f>G8+H8+I8</f>
        <v>0</v>
      </c>
      <c r="F8" s="25"/>
      <c r="G8" s="25"/>
      <c r="H8" s="25"/>
      <c r="I8" s="25"/>
      <c r="J8" s="25"/>
      <c r="K8" s="25"/>
      <c r="L8" s="25">
        <f>G8-J8</f>
        <v>0</v>
      </c>
      <c r="M8" s="25">
        <f>F8-K8-H8-I8</f>
        <v>0</v>
      </c>
      <c r="N8" s="26">
        <f>O8+P8+Q8</f>
        <v>0</v>
      </c>
      <c r="O8" s="26"/>
      <c r="P8" s="26"/>
      <c r="Q8" s="26"/>
      <c r="R8" s="26"/>
      <c r="S8" s="26"/>
      <c r="T8" s="26"/>
    </row>
    <row r="9" spans="1:20" ht="121.5" x14ac:dyDescent="0.2">
      <c r="A9" s="21" t="s">
        <v>29</v>
      </c>
      <c r="B9" s="38" t="s">
        <v>65</v>
      </c>
      <c r="C9" s="22" t="s">
        <v>30</v>
      </c>
      <c r="D9" s="23" t="s">
        <v>26</v>
      </c>
      <c r="E9" s="24">
        <f>G9+H9+I9</f>
        <v>0</v>
      </c>
      <c r="F9" s="25"/>
      <c r="G9" s="25"/>
      <c r="H9" s="25"/>
      <c r="I9" s="25"/>
      <c r="J9" s="25"/>
      <c r="K9" s="25"/>
      <c r="L9" s="25">
        <f>G9-J9</f>
        <v>0</v>
      </c>
      <c r="M9" s="25">
        <f>F9-K9-H9-I9</f>
        <v>0</v>
      </c>
      <c r="N9" s="26">
        <f>O9+P9+Q9</f>
        <v>0</v>
      </c>
      <c r="O9" s="26"/>
      <c r="P9" s="26"/>
      <c r="Q9" s="26"/>
      <c r="R9" s="26"/>
      <c r="S9" s="26"/>
      <c r="T9" s="26"/>
    </row>
    <row r="10" spans="1:20" ht="121.5" x14ac:dyDescent="0.2">
      <c r="A10" s="21" t="s">
        <v>31</v>
      </c>
      <c r="B10" s="38" t="s">
        <v>65</v>
      </c>
      <c r="C10" s="22" t="s">
        <v>32</v>
      </c>
      <c r="D10" s="23" t="s">
        <v>26</v>
      </c>
      <c r="E10" s="24">
        <f>G10+H10+I10</f>
        <v>0</v>
      </c>
      <c r="F10" s="25"/>
      <c r="G10" s="25"/>
      <c r="H10" s="25"/>
      <c r="I10" s="25"/>
      <c r="J10" s="25"/>
      <c r="K10" s="25"/>
      <c r="L10" s="25">
        <f>G10-J10</f>
        <v>0</v>
      </c>
      <c r="M10" s="25">
        <f>F10-K10-H10-I10</f>
        <v>0</v>
      </c>
      <c r="N10" s="26">
        <f>O10+P10+Q10</f>
        <v>0</v>
      </c>
      <c r="O10" s="26"/>
      <c r="P10" s="26"/>
      <c r="Q10" s="26"/>
      <c r="R10" s="26"/>
      <c r="S10" s="26"/>
      <c r="T10" s="27"/>
    </row>
    <row r="11" spans="1:20" ht="121.5" x14ac:dyDescent="0.2">
      <c r="A11" s="28">
        <v>1.2</v>
      </c>
      <c r="B11" s="16" t="s">
        <v>65</v>
      </c>
      <c r="C11" s="29" t="s">
        <v>25</v>
      </c>
      <c r="D11" s="30" t="s">
        <v>33</v>
      </c>
      <c r="E11" s="19">
        <f>E12+E13+E14</f>
        <v>0</v>
      </c>
      <c r="F11" s="19">
        <f t="shared" ref="F11:T11" si="1">F12+F13+F14</f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</row>
    <row r="12" spans="1:20" ht="121.5" x14ac:dyDescent="0.2">
      <c r="A12" s="21" t="s">
        <v>34</v>
      </c>
      <c r="B12" s="38" t="s">
        <v>65</v>
      </c>
      <c r="C12" s="22" t="s">
        <v>28</v>
      </c>
      <c r="D12" s="23" t="s">
        <v>33</v>
      </c>
      <c r="E12" s="31">
        <f>G12+H12+I12</f>
        <v>0</v>
      </c>
      <c r="F12" s="25"/>
      <c r="G12" s="25"/>
      <c r="H12" s="25"/>
      <c r="I12" s="25"/>
      <c r="J12" s="25"/>
      <c r="K12" s="25"/>
      <c r="L12" s="25">
        <f>G12-J12</f>
        <v>0</v>
      </c>
      <c r="M12" s="25">
        <f>F12-K12-H12-I12</f>
        <v>0</v>
      </c>
      <c r="N12" s="26">
        <f>O12+P12+Q12</f>
        <v>0</v>
      </c>
      <c r="O12" s="26"/>
      <c r="P12" s="26"/>
      <c r="Q12" s="26"/>
      <c r="R12" s="26"/>
      <c r="S12" s="26"/>
      <c r="T12" s="27"/>
    </row>
    <row r="13" spans="1:20" ht="121.5" x14ac:dyDescent="0.2">
      <c r="A13" s="21" t="s">
        <v>35</v>
      </c>
      <c r="B13" s="38" t="s">
        <v>65</v>
      </c>
      <c r="C13" s="22" t="s">
        <v>30</v>
      </c>
      <c r="D13" s="23" t="s">
        <v>33</v>
      </c>
      <c r="E13" s="31">
        <f>G13+H13+I13</f>
        <v>0</v>
      </c>
      <c r="F13" s="25"/>
      <c r="G13" s="25"/>
      <c r="H13" s="25"/>
      <c r="I13" s="25"/>
      <c r="J13" s="25"/>
      <c r="K13" s="25"/>
      <c r="L13" s="25">
        <f>G13-J13</f>
        <v>0</v>
      </c>
      <c r="M13" s="25">
        <f>F13-K13-H13-I13</f>
        <v>0</v>
      </c>
      <c r="N13" s="26">
        <f>O13+P13+Q13</f>
        <v>0</v>
      </c>
      <c r="O13" s="26"/>
      <c r="P13" s="26"/>
      <c r="Q13" s="26"/>
      <c r="R13" s="26"/>
      <c r="S13" s="26"/>
      <c r="T13" s="27"/>
    </row>
    <row r="14" spans="1:20" ht="121.5" x14ac:dyDescent="0.2">
      <c r="A14" s="21" t="s">
        <v>36</v>
      </c>
      <c r="B14" s="38" t="s">
        <v>65</v>
      </c>
      <c r="C14" s="22" t="s">
        <v>32</v>
      </c>
      <c r="D14" s="23" t="s">
        <v>33</v>
      </c>
      <c r="E14" s="31">
        <f>G14+H14+I14</f>
        <v>0</v>
      </c>
      <c r="F14" s="25"/>
      <c r="G14" s="25"/>
      <c r="H14" s="25"/>
      <c r="I14" s="25"/>
      <c r="J14" s="25"/>
      <c r="K14" s="25"/>
      <c r="L14" s="25">
        <f>G14-J14</f>
        <v>0</v>
      </c>
      <c r="M14" s="25">
        <f>F14-K14-H14-I14</f>
        <v>0</v>
      </c>
      <c r="N14" s="26">
        <f>O14+P14+Q14</f>
        <v>0</v>
      </c>
      <c r="O14" s="26"/>
      <c r="P14" s="26"/>
      <c r="Q14" s="26"/>
      <c r="R14" s="26"/>
      <c r="S14" s="26"/>
      <c r="T14" s="27"/>
    </row>
    <row r="15" spans="1:20" ht="121.5" x14ac:dyDescent="0.2">
      <c r="A15" s="28">
        <v>1.3</v>
      </c>
      <c r="B15" s="16" t="s">
        <v>65</v>
      </c>
      <c r="C15" s="29" t="s">
        <v>25</v>
      </c>
      <c r="D15" s="30" t="s">
        <v>37</v>
      </c>
      <c r="E15" s="19">
        <f>E16+E17+E18</f>
        <v>0</v>
      </c>
      <c r="F15" s="19">
        <f t="shared" ref="F15:T15" si="2">F16+F17+F18</f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  <c r="Q15" s="20">
        <f t="shared" si="2"/>
        <v>0</v>
      </c>
      <c r="R15" s="20">
        <f t="shared" si="2"/>
        <v>0</v>
      </c>
      <c r="S15" s="20">
        <f t="shared" si="2"/>
        <v>0</v>
      </c>
      <c r="T15" s="20">
        <f t="shared" si="2"/>
        <v>0</v>
      </c>
    </row>
    <row r="16" spans="1:20" ht="121.5" x14ac:dyDescent="0.2">
      <c r="A16" s="21" t="s">
        <v>38</v>
      </c>
      <c r="B16" s="38" t="s">
        <v>65</v>
      </c>
      <c r="C16" s="22" t="s">
        <v>28</v>
      </c>
      <c r="D16" s="23" t="s">
        <v>37</v>
      </c>
      <c r="E16" s="31">
        <f t="shared" ref="E16:E21" si="3">G16+H16+I16</f>
        <v>0</v>
      </c>
      <c r="F16" s="25"/>
      <c r="G16" s="25"/>
      <c r="H16" s="25"/>
      <c r="I16" s="25"/>
      <c r="J16" s="25"/>
      <c r="K16" s="25"/>
      <c r="L16" s="25">
        <f t="shared" ref="L16:L21" si="4">G16-J16</f>
        <v>0</v>
      </c>
      <c r="M16" s="25">
        <f t="shared" ref="M16:M19" si="5">F16-K16-H16-I16</f>
        <v>0</v>
      </c>
      <c r="N16" s="26">
        <f t="shared" ref="N16:N21" si="6">O16+P16+Q16</f>
        <v>0</v>
      </c>
      <c r="O16" s="26"/>
      <c r="P16" s="26"/>
      <c r="Q16" s="26"/>
      <c r="R16" s="26"/>
      <c r="S16" s="26"/>
      <c r="T16" s="27"/>
    </row>
    <row r="17" spans="1:20" ht="121.5" x14ac:dyDescent="0.2">
      <c r="A17" s="21" t="s">
        <v>39</v>
      </c>
      <c r="B17" s="38" t="s">
        <v>65</v>
      </c>
      <c r="C17" s="22" t="s">
        <v>30</v>
      </c>
      <c r="D17" s="23" t="s">
        <v>37</v>
      </c>
      <c r="E17" s="31">
        <f t="shared" si="3"/>
        <v>0</v>
      </c>
      <c r="F17" s="25"/>
      <c r="G17" s="25"/>
      <c r="H17" s="25"/>
      <c r="I17" s="25"/>
      <c r="J17" s="25"/>
      <c r="K17" s="25"/>
      <c r="L17" s="25">
        <f t="shared" si="4"/>
        <v>0</v>
      </c>
      <c r="M17" s="25">
        <f t="shared" si="5"/>
        <v>0</v>
      </c>
      <c r="N17" s="26">
        <f t="shared" si="6"/>
        <v>0</v>
      </c>
      <c r="O17" s="26"/>
      <c r="P17" s="26"/>
      <c r="Q17" s="26"/>
      <c r="R17" s="26"/>
      <c r="S17" s="26"/>
      <c r="T17" s="27"/>
    </row>
    <row r="18" spans="1:20" ht="121.5" x14ac:dyDescent="0.2">
      <c r="A18" s="21" t="s">
        <v>40</v>
      </c>
      <c r="B18" s="38" t="s">
        <v>65</v>
      </c>
      <c r="C18" s="22" t="s">
        <v>32</v>
      </c>
      <c r="D18" s="23" t="s">
        <v>37</v>
      </c>
      <c r="E18" s="31">
        <f t="shared" si="3"/>
        <v>0</v>
      </c>
      <c r="F18" s="25"/>
      <c r="G18" s="25"/>
      <c r="H18" s="25"/>
      <c r="I18" s="25"/>
      <c r="J18" s="25"/>
      <c r="K18" s="25"/>
      <c r="L18" s="25">
        <f t="shared" si="4"/>
        <v>0</v>
      </c>
      <c r="M18" s="25">
        <f t="shared" si="5"/>
        <v>0</v>
      </c>
      <c r="N18" s="26">
        <f t="shared" si="6"/>
        <v>0</v>
      </c>
      <c r="O18" s="26"/>
      <c r="P18" s="26"/>
      <c r="Q18" s="26"/>
      <c r="R18" s="26"/>
      <c r="S18" s="26"/>
      <c r="T18" s="27"/>
    </row>
    <row r="19" spans="1:20" ht="121.5" x14ac:dyDescent="0.2">
      <c r="A19" s="32">
        <v>2.1</v>
      </c>
      <c r="B19" s="38" t="s">
        <v>65</v>
      </c>
      <c r="C19" s="33" t="s">
        <v>41</v>
      </c>
      <c r="D19" s="33" t="s">
        <v>26</v>
      </c>
      <c r="E19" s="25">
        <f t="shared" si="3"/>
        <v>0</v>
      </c>
      <c r="F19" s="25"/>
      <c r="G19" s="25"/>
      <c r="H19" s="25"/>
      <c r="I19" s="25"/>
      <c r="J19" s="25"/>
      <c r="K19" s="25"/>
      <c r="L19" s="25">
        <f t="shared" si="4"/>
        <v>0</v>
      </c>
      <c r="M19" s="25">
        <f t="shared" si="5"/>
        <v>0</v>
      </c>
      <c r="N19" s="26">
        <f t="shared" si="6"/>
        <v>0</v>
      </c>
      <c r="O19" s="26"/>
      <c r="P19" s="26"/>
      <c r="Q19" s="26"/>
      <c r="R19" s="26"/>
      <c r="S19" s="26"/>
      <c r="T19" s="26"/>
    </row>
    <row r="20" spans="1:20" ht="121.5" x14ac:dyDescent="0.2">
      <c r="A20" s="32">
        <v>2.2000000000000002</v>
      </c>
      <c r="B20" s="39" t="s">
        <v>65</v>
      </c>
      <c r="C20" s="33" t="s">
        <v>41</v>
      </c>
      <c r="D20" s="33" t="s">
        <v>33</v>
      </c>
      <c r="E20" s="25">
        <f>G20+H20+I20</f>
        <v>122934.7</v>
      </c>
      <c r="F20" s="3">
        <v>122935.7</v>
      </c>
      <c r="G20" s="3">
        <v>100682</v>
      </c>
      <c r="H20" s="3">
        <v>22252.7</v>
      </c>
      <c r="I20" s="3"/>
      <c r="J20" s="3">
        <v>85928.3</v>
      </c>
      <c r="K20" s="3">
        <v>85928.3</v>
      </c>
      <c r="L20" s="25">
        <f t="shared" si="4"/>
        <v>14753.699999999997</v>
      </c>
      <c r="M20" s="25">
        <f>F20-K20-H20-I20</f>
        <v>14754.699999999993</v>
      </c>
      <c r="N20" s="26">
        <f t="shared" si="6"/>
        <v>399</v>
      </c>
      <c r="O20" s="40">
        <v>330</v>
      </c>
      <c r="P20" s="40">
        <v>69</v>
      </c>
      <c r="Q20" s="40">
        <v>0</v>
      </c>
      <c r="R20" s="40">
        <v>859</v>
      </c>
      <c r="S20" s="40">
        <v>529</v>
      </c>
      <c r="T20" s="40">
        <v>0</v>
      </c>
    </row>
    <row r="21" spans="1:20" ht="121.5" x14ac:dyDescent="0.2">
      <c r="A21" s="32">
        <v>2.2999999999999998</v>
      </c>
      <c r="B21" s="39" t="s">
        <v>65</v>
      </c>
      <c r="C21" s="33" t="s">
        <v>41</v>
      </c>
      <c r="D21" s="33" t="s">
        <v>37</v>
      </c>
      <c r="E21" s="25">
        <f t="shared" si="3"/>
        <v>68440</v>
      </c>
      <c r="F21" s="3">
        <v>68440</v>
      </c>
      <c r="G21" s="3">
        <v>68040</v>
      </c>
      <c r="H21" s="3">
        <v>400</v>
      </c>
      <c r="I21" s="3"/>
      <c r="J21" s="3">
        <v>67434</v>
      </c>
      <c r="K21" s="3">
        <v>67434</v>
      </c>
      <c r="L21" s="25">
        <f t="shared" si="4"/>
        <v>606</v>
      </c>
      <c r="M21" s="25">
        <f>F21-K21-H21-I21</f>
        <v>606</v>
      </c>
      <c r="N21" s="26">
        <f t="shared" si="6"/>
        <v>6</v>
      </c>
      <c r="O21" s="40">
        <v>5</v>
      </c>
      <c r="P21" s="40">
        <v>1</v>
      </c>
      <c r="Q21" s="40">
        <v>0</v>
      </c>
      <c r="R21" s="40">
        <v>15</v>
      </c>
      <c r="S21" s="40">
        <v>10</v>
      </c>
      <c r="T21" s="40">
        <v>0</v>
      </c>
    </row>
    <row r="22" spans="1:20" ht="121.5" x14ac:dyDescent="0.2">
      <c r="A22" s="28">
        <v>3.1</v>
      </c>
      <c r="B22" s="16" t="s">
        <v>65</v>
      </c>
      <c r="C22" s="29" t="s">
        <v>42</v>
      </c>
      <c r="D22" s="29" t="s">
        <v>26</v>
      </c>
      <c r="E22" s="34">
        <f>E23+E24</f>
        <v>260</v>
      </c>
      <c r="F22" s="34">
        <f t="shared" ref="F22:T22" si="7">F23+F24</f>
        <v>260</v>
      </c>
      <c r="G22" s="34">
        <f t="shared" si="7"/>
        <v>260</v>
      </c>
      <c r="H22" s="34">
        <f t="shared" si="7"/>
        <v>0</v>
      </c>
      <c r="I22" s="34">
        <f t="shared" si="7"/>
        <v>0</v>
      </c>
      <c r="J22" s="34">
        <f t="shared" si="7"/>
        <v>260</v>
      </c>
      <c r="K22" s="34">
        <f t="shared" si="7"/>
        <v>260</v>
      </c>
      <c r="L22" s="34">
        <f t="shared" si="7"/>
        <v>0</v>
      </c>
      <c r="M22" s="34">
        <f t="shared" si="7"/>
        <v>0</v>
      </c>
      <c r="N22" s="35">
        <f t="shared" si="7"/>
        <v>3</v>
      </c>
      <c r="O22" s="35">
        <f t="shared" si="7"/>
        <v>3</v>
      </c>
      <c r="P22" s="35">
        <f t="shared" si="7"/>
        <v>0</v>
      </c>
      <c r="Q22" s="35">
        <f t="shared" si="7"/>
        <v>0</v>
      </c>
      <c r="R22" s="35">
        <f t="shared" si="7"/>
        <v>3</v>
      </c>
      <c r="S22" s="35">
        <f t="shared" si="7"/>
        <v>0</v>
      </c>
      <c r="T22" s="35">
        <f t="shared" si="7"/>
        <v>0</v>
      </c>
    </row>
    <row r="23" spans="1:20" ht="121.5" x14ac:dyDescent="0.2">
      <c r="A23" s="21" t="s">
        <v>43</v>
      </c>
      <c r="B23" s="38" t="s">
        <v>65</v>
      </c>
      <c r="C23" s="22" t="s">
        <v>44</v>
      </c>
      <c r="D23" s="22" t="s">
        <v>26</v>
      </c>
      <c r="E23" s="25">
        <f>G23+H23+I23</f>
        <v>0</v>
      </c>
      <c r="F23" s="25"/>
      <c r="G23" s="25"/>
      <c r="H23" s="25"/>
      <c r="I23" s="25"/>
      <c r="J23" s="25"/>
      <c r="K23" s="25"/>
      <c r="L23" s="25">
        <f>G23-J23</f>
        <v>0</v>
      </c>
      <c r="M23" s="25">
        <f>F23-K23-H23-I23</f>
        <v>0</v>
      </c>
      <c r="N23" s="26">
        <f>O23+P23+Q23</f>
        <v>0</v>
      </c>
      <c r="O23" s="26"/>
      <c r="P23" s="26"/>
      <c r="Q23" s="26"/>
      <c r="R23" s="26"/>
      <c r="S23" s="26"/>
      <c r="T23" s="26"/>
    </row>
    <row r="24" spans="1:20" ht="121.5" x14ac:dyDescent="0.2">
      <c r="A24" s="21" t="s">
        <v>45</v>
      </c>
      <c r="B24" s="39" t="s">
        <v>65</v>
      </c>
      <c r="C24" s="22" t="s">
        <v>46</v>
      </c>
      <c r="D24" s="22" t="s">
        <v>26</v>
      </c>
      <c r="E24" s="25">
        <f>G24+H24+I24</f>
        <v>260</v>
      </c>
      <c r="F24" s="3">
        <v>260</v>
      </c>
      <c r="G24" s="3">
        <v>260</v>
      </c>
      <c r="H24" s="3"/>
      <c r="I24" s="3"/>
      <c r="J24" s="3">
        <v>260</v>
      </c>
      <c r="K24" s="3">
        <v>260</v>
      </c>
      <c r="L24" s="25">
        <f>G24-J24</f>
        <v>0</v>
      </c>
      <c r="M24" s="25">
        <f>F24-K24-H24-I24</f>
        <v>0</v>
      </c>
      <c r="N24" s="26">
        <f>O24+P24+Q24</f>
        <v>3</v>
      </c>
      <c r="O24" s="41">
        <v>3</v>
      </c>
      <c r="P24" s="41">
        <v>0</v>
      </c>
      <c r="Q24" s="41">
        <v>0</v>
      </c>
      <c r="R24" s="41">
        <v>3</v>
      </c>
      <c r="S24" s="41">
        <v>0</v>
      </c>
      <c r="T24" s="41">
        <v>0</v>
      </c>
    </row>
    <row r="25" spans="1:20" ht="121.5" x14ac:dyDescent="0.2">
      <c r="A25" s="28">
        <v>3.2</v>
      </c>
      <c r="B25" s="16" t="s">
        <v>65</v>
      </c>
      <c r="C25" s="29" t="s">
        <v>42</v>
      </c>
      <c r="D25" s="29" t="s">
        <v>33</v>
      </c>
      <c r="E25" s="34">
        <f>E26+E27</f>
        <v>2465.6999999999998</v>
      </c>
      <c r="F25" s="34">
        <f t="shared" ref="F25:T25" si="8">F26+F27</f>
        <v>2465.6999999999998</v>
      </c>
      <c r="G25" s="34">
        <f t="shared" si="8"/>
        <v>2465.6999999999998</v>
      </c>
      <c r="H25" s="34">
        <f t="shared" si="8"/>
        <v>0</v>
      </c>
      <c r="I25" s="34">
        <f t="shared" si="8"/>
        <v>0</v>
      </c>
      <c r="J25" s="34">
        <f t="shared" si="8"/>
        <v>2320.9</v>
      </c>
      <c r="K25" s="34">
        <f t="shared" si="8"/>
        <v>2320.9</v>
      </c>
      <c r="L25" s="34">
        <f t="shared" si="8"/>
        <v>144.79999999999973</v>
      </c>
      <c r="M25" s="34">
        <f t="shared" si="8"/>
        <v>144.79999999999973</v>
      </c>
      <c r="N25" s="35">
        <f t="shared" si="8"/>
        <v>30</v>
      </c>
      <c r="O25" s="35">
        <f t="shared" si="8"/>
        <v>30</v>
      </c>
      <c r="P25" s="35">
        <f t="shared" si="8"/>
        <v>0</v>
      </c>
      <c r="Q25" s="35">
        <f t="shared" si="8"/>
        <v>0</v>
      </c>
      <c r="R25" s="35">
        <f t="shared" si="8"/>
        <v>30</v>
      </c>
      <c r="S25" s="35">
        <f t="shared" si="8"/>
        <v>0</v>
      </c>
      <c r="T25" s="35">
        <f t="shared" si="8"/>
        <v>0</v>
      </c>
    </row>
    <row r="26" spans="1:20" ht="121.5" x14ac:dyDescent="0.2">
      <c r="A26" s="21" t="s">
        <v>47</v>
      </c>
      <c r="B26" s="38" t="s">
        <v>65</v>
      </c>
      <c r="C26" s="22" t="s">
        <v>44</v>
      </c>
      <c r="D26" s="22" t="s">
        <v>33</v>
      </c>
      <c r="E26" s="25">
        <f>G26+H26+I26</f>
        <v>138</v>
      </c>
      <c r="F26" s="25">
        <f>48+90</f>
        <v>138</v>
      </c>
      <c r="G26" s="25">
        <f>48+90</f>
        <v>138</v>
      </c>
      <c r="H26" s="25"/>
      <c r="I26" s="25"/>
      <c r="J26" s="25">
        <f t="shared" ref="J26:K26" si="9">48+90</f>
        <v>138</v>
      </c>
      <c r="K26" s="25">
        <f t="shared" si="9"/>
        <v>138</v>
      </c>
      <c r="L26" s="25">
        <f>G26-J26</f>
        <v>0</v>
      </c>
      <c r="M26" s="25">
        <f>F26-K26-H26-I26</f>
        <v>0</v>
      </c>
      <c r="N26" s="26">
        <f>O26+P26+Q26</f>
        <v>2</v>
      </c>
      <c r="O26" s="26">
        <v>2</v>
      </c>
      <c r="P26" s="26">
        <v>0</v>
      </c>
      <c r="Q26" s="26">
        <v>0</v>
      </c>
      <c r="R26" s="26">
        <v>2</v>
      </c>
      <c r="S26" s="26">
        <v>0</v>
      </c>
      <c r="T26" s="26">
        <v>0</v>
      </c>
    </row>
    <row r="27" spans="1:20" ht="121.5" x14ac:dyDescent="0.2">
      <c r="A27" s="21" t="s">
        <v>48</v>
      </c>
      <c r="B27" s="38" t="s">
        <v>65</v>
      </c>
      <c r="C27" s="22" t="s">
        <v>46</v>
      </c>
      <c r="D27" s="22" t="s">
        <v>33</v>
      </c>
      <c r="E27" s="25">
        <f>G27+H27+I27</f>
        <v>2327.6999999999998</v>
      </c>
      <c r="F27" s="5">
        <v>2327.6999999999998</v>
      </c>
      <c r="G27" s="5">
        <v>2327.6999999999998</v>
      </c>
      <c r="H27" s="5"/>
      <c r="I27" s="5"/>
      <c r="J27" s="5">
        <v>2182.9</v>
      </c>
      <c r="K27" s="5">
        <v>2182.9</v>
      </c>
      <c r="L27" s="25">
        <f>G27-J27</f>
        <v>144.79999999999973</v>
      </c>
      <c r="M27" s="25">
        <f>F27-K27-H27-I27</f>
        <v>144.79999999999973</v>
      </c>
      <c r="N27" s="26">
        <f>O27+P27+Q27</f>
        <v>28</v>
      </c>
      <c r="O27" s="4">
        <v>28</v>
      </c>
      <c r="P27" s="4">
        <v>0</v>
      </c>
      <c r="Q27" s="4">
        <v>0</v>
      </c>
      <c r="R27" s="4">
        <v>28</v>
      </c>
      <c r="S27" s="4">
        <v>0</v>
      </c>
      <c r="T27" s="4">
        <v>0</v>
      </c>
    </row>
    <row r="28" spans="1:20" ht="121.5" x14ac:dyDescent="0.2">
      <c r="A28" s="28">
        <v>3.3</v>
      </c>
      <c r="B28" s="16" t="s">
        <v>65</v>
      </c>
      <c r="C28" s="29" t="s">
        <v>42</v>
      </c>
      <c r="D28" s="29" t="s">
        <v>37</v>
      </c>
      <c r="E28" s="34">
        <f>E29+E30</f>
        <v>40733.4</v>
      </c>
      <c r="F28" s="34">
        <f t="shared" ref="F28:T28" si="10">F29+F30</f>
        <v>40733.4</v>
      </c>
      <c r="G28" s="34">
        <f>G29+G30</f>
        <v>40733.4</v>
      </c>
      <c r="H28" s="34">
        <f t="shared" si="10"/>
        <v>0</v>
      </c>
      <c r="I28" s="34">
        <f t="shared" si="10"/>
        <v>0</v>
      </c>
      <c r="J28" s="34">
        <f>J29+J30</f>
        <v>40733.4</v>
      </c>
      <c r="K28" s="34">
        <f>K29+K30</f>
        <v>40733.4</v>
      </c>
      <c r="L28" s="34">
        <f t="shared" si="10"/>
        <v>0</v>
      </c>
      <c r="M28" s="34">
        <f t="shared" si="10"/>
        <v>0</v>
      </c>
      <c r="N28" s="35">
        <f t="shared" si="10"/>
        <v>38</v>
      </c>
      <c r="O28" s="35">
        <f>O29+O30</f>
        <v>38</v>
      </c>
      <c r="P28" s="35">
        <f t="shared" si="10"/>
        <v>0</v>
      </c>
      <c r="Q28" s="35">
        <f t="shared" si="10"/>
        <v>0</v>
      </c>
      <c r="R28" s="35">
        <f t="shared" si="10"/>
        <v>38</v>
      </c>
      <c r="S28" s="35">
        <f t="shared" si="10"/>
        <v>0</v>
      </c>
      <c r="T28" s="35">
        <f t="shared" si="10"/>
        <v>0</v>
      </c>
    </row>
    <row r="29" spans="1:20" ht="121.5" x14ac:dyDescent="0.2">
      <c r="A29" s="52" t="s">
        <v>49</v>
      </c>
      <c r="B29" s="38" t="s">
        <v>65</v>
      </c>
      <c r="C29" s="53" t="s">
        <v>44</v>
      </c>
      <c r="D29" s="53" t="s">
        <v>37</v>
      </c>
      <c r="E29" s="54">
        <f>G29+H29+I29</f>
        <v>33607.9</v>
      </c>
      <c r="F29" s="54">
        <v>33607.9</v>
      </c>
      <c r="G29" s="54">
        <v>33607.9</v>
      </c>
      <c r="H29" s="54"/>
      <c r="I29" s="54"/>
      <c r="J29" s="54">
        <v>33607.9</v>
      </c>
      <c r="K29" s="54">
        <v>33607.9</v>
      </c>
      <c r="L29" s="54">
        <f>G29-J29</f>
        <v>0</v>
      </c>
      <c r="M29" s="54">
        <f>F29-K29-H29-I29</f>
        <v>0</v>
      </c>
      <c r="N29" s="55">
        <f>O29+P29+Q29</f>
        <v>11</v>
      </c>
      <c r="O29" s="4">
        <v>11</v>
      </c>
      <c r="P29" s="4">
        <v>0</v>
      </c>
      <c r="Q29" s="4">
        <v>0</v>
      </c>
      <c r="R29" s="4">
        <v>11</v>
      </c>
      <c r="S29" s="4">
        <v>0</v>
      </c>
      <c r="T29" s="4">
        <v>0</v>
      </c>
    </row>
    <row r="30" spans="1:20" ht="121.5" x14ac:dyDescent="0.2">
      <c r="A30" s="21" t="s">
        <v>50</v>
      </c>
      <c r="B30" s="38" t="s">
        <v>65</v>
      </c>
      <c r="C30" s="22" t="s">
        <v>46</v>
      </c>
      <c r="D30" s="22" t="s">
        <v>37</v>
      </c>
      <c r="E30" s="25">
        <f>G30+H30+I30</f>
        <v>7125.5</v>
      </c>
      <c r="F30" s="25">
        <v>7125.5</v>
      </c>
      <c r="G30" s="25">
        <v>7125.5</v>
      </c>
      <c r="H30" s="25"/>
      <c r="I30" s="25"/>
      <c r="J30" s="25">
        <v>7125.5</v>
      </c>
      <c r="K30" s="25">
        <v>7125.5</v>
      </c>
      <c r="L30" s="25">
        <f>G30-J30</f>
        <v>0</v>
      </c>
      <c r="M30" s="25">
        <f>F30-K30-H30-I30</f>
        <v>0</v>
      </c>
      <c r="N30" s="26">
        <f>O30+P30+Q30</f>
        <v>27</v>
      </c>
      <c r="O30" s="4">
        <v>27</v>
      </c>
      <c r="P30" s="4">
        <v>0</v>
      </c>
      <c r="Q30" s="4">
        <v>0</v>
      </c>
      <c r="R30" s="4">
        <v>27</v>
      </c>
      <c r="S30" s="4">
        <v>0</v>
      </c>
      <c r="T30" s="4">
        <v>0</v>
      </c>
    </row>
    <row r="31" spans="1:20" ht="42.75" x14ac:dyDescent="0.2">
      <c r="A31" s="33">
        <v>4</v>
      </c>
      <c r="B31" s="33" t="s">
        <v>51</v>
      </c>
      <c r="C31" s="33"/>
      <c r="D31" s="33"/>
      <c r="E31" s="36">
        <f>E32+E33+E34</f>
        <v>234833.8</v>
      </c>
      <c r="F31" s="36">
        <f t="shared" ref="F31:T31" si="11">F32+F33+F34</f>
        <v>234834.8</v>
      </c>
      <c r="G31" s="36">
        <f t="shared" si="11"/>
        <v>212181.09999999998</v>
      </c>
      <c r="H31" s="36">
        <f t="shared" si="11"/>
        <v>22652.7</v>
      </c>
      <c r="I31" s="36">
        <f t="shared" si="11"/>
        <v>0</v>
      </c>
      <c r="J31" s="36">
        <f t="shared" si="11"/>
        <v>196676.59999999998</v>
      </c>
      <c r="K31" s="36">
        <f t="shared" si="11"/>
        <v>196676.59999999998</v>
      </c>
      <c r="L31" s="36">
        <f t="shared" si="11"/>
        <v>15504.499999999996</v>
      </c>
      <c r="M31" s="36">
        <f t="shared" si="11"/>
        <v>15505.499999999993</v>
      </c>
      <c r="N31" s="37">
        <f t="shared" si="11"/>
        <v>476</v>
      </c>
      <c r="O31" s="37">
        <f t="shared" si="11"/>
        <v>406</v>
      </c>
      <c r="P31" s="37">
        <f t="shared" si="11"/>
        <v>70</v>
      </c>
      <c r="Q31" s="37">
        <f t="shared" si="11"/>
        <v>0</v>
      </c>
      <c r="R31" s="37">
        <f t="shared" si="11"/>
        <v>945</v>
      </c>
      <c r="S31" s="37">
        <f t="shared" si="11"/>
        <v>539</v>
      </c>
      <c r="T31" s="37">
        <f t="shared" si="11"/>
        <v>0</v>
      </c>
    </row>
    <row r="32" spans="1:20" ht="28.5" x14ac:dyDescent="0.2">
      <c r="A32" s="33" t="s">
        <v>52</v>
      </c>
      <c r="B32" s="33" t="s">
        <v>26</v>
      </c>
      <c r="C32" s="33"/>
      <c r="D32" s="33"/>
      <c r="E32" s="36">
        <f>E7+E19+E22</f>
        <v>260</v>
      </c>
      <c r="F32" s="36">
        <f t="shared" ref="F32:T32" si="12">F7+F19+F22</f>
        <v>260</v>
      </c>
      <c r="G32" s="36">
        <f t="shared" si="12"/>
        <v>260</v>
      </c>
      <c r="H32" s="36">
        <f t="shared" si="12"/>
        <v>0</v>
      </c>
      <c r="I32" s="36">
        <f t="shared" si="12"/>
        <v>0</v>
      </c>
      <c r="J32" s="36">
        <f t="shared" si="12"/>
        <v>260</v>
      </c>
      <c r="K32" s="36">
        <f t="shared" si="12"/>
        <v>260</v>
      </c>
      <c r="L32" s="36">
        <f t="shared" si="12"/>
        <v>0</v>
      </c>
      <c r="M32" s="36">
        <f t="shared" si="12"/>
        <v>0</v>
      </c>
      <c r="N32" s="37">
        <f t="shared" si="12"/>
        <v>3</v>
      </c>
      <c r="O32" s="37">
        <f t="shared" si="12"/>
        <v>3</v>
      </c>
      <c r="P32" s="37">
        <f t="shared" si="12"/>
        <v>0</v>
      </c>
      <c r="Q32" s="37">
        <f t="shared" si="12"/>
        <v>0</v>
      </c>
      <c r="R32" s="37">
        <f t="shared" si="12"/>
        <v>3</v>
      </c>
      <c r="S32" s="37">
        <f t="shared" si="12"/>
        <v>0</v>
      </c>
      <c r="T32" s="37">
        <f t="shared" si="12"/>
        <v>0</v>
      </c>
    </row>
    <row r="33" spans="1:20" ht="28.5" x14ac:dyDescent="0.2">
      <c r="A33" s="33" t="s">
        <v>53</v>
      </c>
      <c r="B33" s="33" t="s">
        <v>33</v>
      </c>
      <c r="C33" s="33"/>
      <c r="D33" s="33"/>
      <c r="E33" s="36">
        <f>E11+E20+E25</f>
        <v>125400.4</v>
      </c>
      <c r="F33" s="36">
        <f t="shared" ref="F33:T33" si="13">F11+F20+F25</f>
        <v>125401.4</v>
      </c>
      <c r="G33" s="36">
        <f t="shared" si="13"/>
        <v>103147.7</v>
      </c>
      <c r="H33" s="36">
        <f t="shared" si="13"/>
        <v>22252.7</v>
      </c>
      <c r="I33" s="36">
        <f t="shared" si="13"/>
        <v>0</v>
      </c>
      <c r="J33" s="36">
        <f t="shared" si="13"/>
        <v>88249.2</v>
      </c>
      <c r="K33" s="36">
        <f t="shared" si="13"/>
        <v>88249.2</v>
      </c>
      <c r="L33" s="36">
        <f t="shared" si="13"/>
        <v>14898.499999999996</v>
      </c>
      <c r="M33" s="36">
        <f t="shared" si="13"/>
        <v>14899.499999999993</v>
      </c>
      <c r="N33" s="37">
        <f t="shared" si="13"/>
        <v>429</v>
      </c>
      <c r="O33" s="37">
        <f t="shared" si="13"/>
        <v>360</v>
      </c>
      <c r="P33" s="37">
        <f t="shared" si="13"/>
        <v>69</v>
      </c>
      <c r="Q33" s="37">
        <f t="shared" si="13"/>
        <v>0</v>
      </c>
      <c r="R33" s="37">
        <f t="shared" si="13"/>
        <v>889</v>
      </c>
      <c r="S33" s="37">
        <f t="shared" si="13"/>
        <v>529</v>
      </c>
      <c r="T33" s="37">
        <f t="shared" si="13"/>
        <v>0</v>
      </c>
    </row>
    <row r="34" spans="1:20" ht="28.5" x14ac:dyDescent="0.2">
      <c r="A34" s="33" t="s">
        <v>54</v>
      </c>
      <c r="B34" s="33" t="s">
        <v>37</v>
      </c>
      <c r="C34" s="33"/>
      <c r="D34" s="33"/>
      <c r="E34" s="36">
        <f>E15+E21+E28</f>
        <v>109173.4</v>
      </c>
      <c r="F34" s="36">
        <f t="shared" ref="F34:T34" si="14">F15+F21+F28</f>
        <v>109173.4</v>
      </c>
      <c r="G34" s="36">
        <f t="shared" si="14"/>
        <v>108773.4</v>
      </c>
      <c r="H34" s="36">
        <f t="shared" si="14"/>
        <v>400</v>
      </c>
      <c r="I34" s="36">
        <f t="shared" si="14"/>
        <v>0</v>
      </c>
      <c r="J34" s="36">
        <f t="shared" si="14"/>
        <v>108167.4</v>
      </c>
      <c r="K34" s="36">
        <f t="shared" si="14"/>
        <v>108167.4</v>
      </c>
      <c r="L34" s="36">
        <f t="shared" si="14"/>
        <v>606</v>
      </c>
      <c r="M34" s="36">
        <f t="shared" si="14"/>
        <v>606</v>
      </c>
      <c r="N34" s="37">
        <f t="shared" si="14"/>
        <v>44</v>
      </c>
      <c r="O34" s="37">
        <f t="shared" si="14"/>
        <v>43</v>
      </c>
      <c r="P34" s="37">
        <f t="shared" si="14"/>
        <v>1</v>
      </c>
      <c r="Q34" s="37">
        <f t="shared" si="14"/>
        <v>0</v>
      </c>
      <c r="R34" s="37">
        <f t="shared" si="14"/>
        <v>53</v>
      </c>
      <c r="S34" s="37">
        <f t="shared" si="14"/>
        <v>10</v>
      </c>
      <c r="T34" s="37">
        <f t="shared" si="14"/>
        <v>0</v>
      </c>
    </row>
    <row r="35" spans="1:20" x14ac:dyDescent="0.2">
      <c r="A35" s="50" t="s">
        <v>55</v>
      </c>
      <c r="B35" s="50"/>
      <c r="C35" s="50"/>
      <c r="D35" s="50"/>
      <c r="E35" s="50"/>
      <c r="F35" s="50"/>
      <c r="G35" s="50"/>
      <c r="H35" s="50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6"/>
    </row>
    <row r="36" spans="1:20" ht="57" hidden="1" customHeight="1" x14ac:dyDescent="0.2">
      <c r="A36" s="8"/>
      <c r="B36" s="51" t="s">
        <v>56</v>
      </c>
      <c r="C36" s="50"/>
      <c r="D36" s="50"/>
      <c r="E36" s="8"/>
      <c r="F36" s="8"/>
      <c r="G36" s="8"/>
      <c r="H36" s="8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6"/>
    </row>
    <row r="37" spans="1:20" ht="16.5" x14ac:dyDescent="0.2">
      <c r="A37" s="8"/>
      <c r="B37" s="42" t="s">
        <v>57</v>
      </c>
      <c r="C37" s="42"/>
      <c r="D37" s="8"/>
      <c r="E37" s="8"/>
      <c r="F37" s="8"/>
      <c r="G37" s="8"/>
      <c r="H37" s="8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6"/>
    </row>
    <row r="38" spans="1:20" ht="16.5" x14ac:dyDescent="0.2">
      <c r="A38" s="6"/>
      <c r="B38" s="44" t="s">
        <v>58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6.5" x14ac:dyDescent="0.2">
      <c r="A39" s="6"/>
      <c r="B39" s="43" t="s">
        <v>59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9"/>
      <c r="T39" s="10"/>
    </row>
    <row r="40" spans="1:20" ht="16.5" x14ac:dyDescent="0.2">
      <c r="A40" s="6"/>
      <c r="B40" s="49" t="s">
        <v>60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6.5" customHeight="1" x14ac:dyDescent="0.2">
      <c r="A41" s="6"/>
      <c r="B41" s="49" t="s">
        <v>61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5" customHeight="1" x14ac:dyDescent="0.2">
      <c r="A42" s="6"/>
      <c r="B42" s="49" t="s">
        <v>62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6.5" x14ac:dyDescent="0.2">
      <c r="A43" s="6"/>
      <c r="B43" s="44" t="s">
        <v>63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x14ac:dyDescent="0.2">
      <c r="A44" s="6"/>
      <c r="B44" s="44" t="s">
        <v>64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</sheetData>
  <mergeCells count="13">
    <mergeCell ref="B37:C37"/>
    <mergeCell ref="B39:R39"/>
    <mergeCell ref="B43:T43"/>
    <mergeCell ref="B44:T44"/>
    <mergeCell ref="A1:T1"/>
    <mergeCell ref="A2:T2"/>
    <mergeCell ref="A3:T3"/>
    <mergeCell ref="B42:T42"/>
    <mergeCell ref="B38:T38"/>
    <mergeCell ref="B40:T40"/>
    <mergeCell ref="B41:T41"/>
    <mergeCell ref="A35:H35"/>
    <mergeCell ref="B36:D36"/>
  </mergeCells>
  <pageMargins left="0.15748031496062992" right="0.15748031496062992" top="0.27559055118110237" bottom="0.23622047244094488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2022-04-12T11:50:07Z</dcterms:modified>
</cp:coreProperties>
</file>